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OBJGAST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42" i="1" l="1"/>
  <c r="F42" i="1"/>
  <c r="I41" i="1"/>
  <c r="I43" i="1" s="1"/>
  <c r="H41" i="1"/>
  <c r="H43" i="1" s="1"/>
  <c r="G41" i="1"/>
  <c r="J41" i="1" s="1"/>
  <c r="F41" i="1"/>
  <c r="E41" i="1"/>
  <c r="E43" i="1" s="1"/>
  <c r="J40" i="1"/>
  <c r="F40" i="1"/>
  <c r="J39" i="1"/>
  <c r="F39" i="1"/>
  <c r="J38" i="1"/>
  <c r="F38" i="1"/>
  <c r="J37" i="1"/>
  <c r="F37" i="1"/>
  <c r="I36" i="1"/>
  <c r="H36" i="1"/>
  <c r="G36" i="1"/>
  <c r="J36" i="1" s="1"/>
  <c r="E36" i="1"/>
  <c r="J35" i="1"/>
  <c r="F35" i="1"/>
  <c r="J34" i="1"/>
  <c r="F34" i="1"/>
  <c r="I33" i="1"/>
  <c r="H33" i="1"/>
  <c r="G33" i="1"/>
  <c r="J33" i="1" s="1"/>
  <c r="E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I23" i="1"/>
  <c r="H23" i="1"/>
  <c r="G23" i="1"/>
  <c r="J23" i="1" s="1"/>
  <c r="E23" i="1"/>
  <c r="J22" i="1"/>
  <c r="F22" i="1"/>
  <c r="J21" i="1"/>
  <c r="F21" i="1"/>
  <c r="J20" i="1"/>
  <c r="F20" i="1"/>
  <c r="J19" i="1"/>
  <c r="F19" i="1"/>
  <c r="J18" i="1"/>
  <c r="F18" i="1"/>
  <c r="J17" i="1"/>
  <c r="F17" i="1"/>
  <c r="I16" i="1"/>
  <c r="H16" i="1"/>
  <c r="G16" i="1"/>
  <c r="J16" i="1" s="1"/>
  <c r="E16" i="1"/>
  <c r="F16" i="1" s="1"/>
  <c r="J15" i="1"/>
  <c r="F15" i="1"/>
  <c r="J14" i="1"/>
  <c r="F14" i="1"/>
  <c r="J13" i="1"/>
  <c r="F13" i="1"/>
  <c r="J12" i="1"/>
  <c r="F12" i="1"/>
  <c r="J11" i="1"/>
  <c r="F11" i="1"/>
  <c r="J10" i="1"/>
  <c r="F10" i="1"/>
  <c r="I9" i="1"/>
  <c r="H9" i="1"/>
  <c r="G9" i="1"/>
  <c r="J9" i="1" s="1"/>
  <c r="F9" i="1"/>
  <c r="E9" i="1"/>
  <c r="B5" i="1"/>
  <c r="B4" i="1"/>
  <c r="G43" i="1" l="1"/>
  <c r="F23" i="1"/>
  <c r="F33" i="1"/>
  <c r="F36" i="1"/>
  <c r="J43" i="1" l="1"/>
  <c r="F43" i="1"/>
</calcChain>
</file>

<file path=xl/sharedStrings.xml><?xml version="1.0" encoding="utf-8"?>
<sst xmlns="http://schemas.openxmlformats.org/spreadsheetml/2006/main" count="53" uniqueCount="53">
  <si>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</si>
  <si>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</si>
  <si>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</si>
  <si>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</si>
  <si>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</si>
  <si>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</si>
  <si>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</si>
  <si>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</si>
  <si>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</si>
  <si>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</si>
  <si>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</si>
  <si>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</si>
  <si>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</si>
  <si>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</si>
  <si>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</si>
  <si>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</si>
  <si>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</si>
  <si>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</si>
  <si>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</si>
  <si>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</si>
  <si>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</si>
  <si>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</si>
  <si>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</si>
  <si>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</si>
  <si>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</si>
  <si>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</si>
  <si>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</si>
  <si>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</si>
  <si>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</si>
  <si>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</si>
  <si>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</si>
  <si>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</si>
  <si>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</si>
  <si>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</si>
  <si>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</si>
  <si>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</si>
  <si>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</si>
  <si>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</si>
  <si>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</si>
  <si>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</si>
  <si>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Pensiones y jubilaciones</t>
  </si>
  <si>
    <t>4800</t>
  </si>
  <si>
    <t>Donativos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</si>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</sst>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Montserrat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0" borderId="0" xfId="1" applyFont="1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3" fillId="2" borderId="15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3" fontId="5" fillId="2" borderId="17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top" wrapText="1"/>
    </xf>
    <xf numFmtId="0" fontId="3" fillId="2" borderId="16" xfId="1" applyFont="1" applyFill="1" applyBorder="1" applyAlignment="1" applyProtection="1">
      <alignment horizontal="left" vertical="center" wrapText="1"/>
    </xf>
    <xf numFmtId="3" fontId="3" fillId="2" borderId="17" xfId="1" applyNumberFormat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3" fontId="5" fillId="2" borderId="21" xfId="1" applyNumberFormat="1" applyFont="1" applyFill="1" applyBorder="1" applyAlignment="1" applyProtection="1">
      <alignment horizontal="right" vertical="center" wrapText="1"/>
    </xf>
    <xf numFmtId="0" fontId="3" fillId="2" borderId="22" xfId="1" applyFont="1" applyFill="1" applyBorder="1" applyAlignment="1" applyProtection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zoomScale="85" zoomScaleNormal="85" workbookViewId="0"/>
  </sheetViews>
  <sheetFormatPr baseColWidth="10" defaultColWidth="9.140625" defaultRowHeight="15"/>
  <cols>
    <col min="1" max="1" width="8" style="20" customWidth="1"/>
    <col min="2" max="3" width="2.5703125" style="3" customWidth="1"/>
    <col min="4" max="4" width="70" style="3" customWidth="1"/>
    <col min="5" max="10" width="18" style="3" customWidth="1"/>
    <col min="11" max="11" width="4.140625" style="3" customWidth="1"/>
    <col min="12" max="16384" width="9.140625" style="3"/>
  </cols>
  <sheetData>
    <row r="1" spans="1:11" ht="35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  <c r="K2" s="2"/>
    </row>
    <row r="3" spans="1:11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  <c r="K3" s="2"/>
    </row>
    <row r="4" spans="1:11">
      <c r="A4" s="1"/>
      <c r="B4" s="7" t="str">
        <f>[1]EAEP_ADMIN!B4</f>
        <v>Del 1 de enero al 31 de diciembre de 2016</v>
      </c>
      <c r="C4" s="8"/>
      <c r="D4" s="8"/>
      <c r="E4" s="8"/>
      <c r="F4" s="8"/>
      <c r="G4" s="8"/>
      <c r="H4" s="8"/>
      <c r="I4" s="8"/>
      <c r="J4" s="9"/>
      <c r="K4" s="2"/>
    </row>
    <row r="5" spans="1:11" ht="15.75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2"/>
    </row>
    <row r="6" spans="1:11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2"/>
    </row>
    <row r="7" spans="1:11" ht="39.950000000000003" customHeight="1">
      <c r="A7" s="1"/>
      <c r="B7" s="14" t="s">
        <v>2</v>
      </c>
      <c r="C7" s="14"/>
      <c r="D7" s="14"/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2"/>
    </row>
    <row r="8" spans="1:11" ht="15" customHeight="1">
      <c r="A8" s="1"/>
      <c r="B8" s="16"/>
      <c r="C8" s="17"/>
      <c r="D8" s="18"/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2"/>
    </row>
    <row r="9" spans="1:11" ht="17.100000000000001" customHeight="1">
      <c r="B9" s="21"/>
      <c r="C9" s="22" t="s">
        <v>15</v>
      </c>
      <c r="D9" s="23"/>
      <c r="E9" s="24">
        <f>SUM(E10:E15)</f>
        <v>168526751452</v>
      </c>
      <c r="F9" s="24">
        <f>G9-E9</f>
        <v>-184055383</v>
      </c>
      <c r="G9" s="24">
        <f>SUM(G10:G15)</f>
        <v>168342696069</v>
      </c>
      <c r="H9" s="24">
        <f>SUM(H10:H15)</f>
        <v>169168123277</v>
      </c>
      <c r="I9" s="24">
        <f>SUM(I10:I15)</f>
        <v>168342696069</v>
      </c>
      <c r="J9" s="24">
        <f>G9-H9</f>
        <v>-825427208</v>
      </c>
      <c r="K9" s="2"/>
    </row>
    <row r="10" spans="1:11" ht="17.100000000000001" customHeight="1">
      <c r="A10" s="25">
        <v>1100</v>
      </c>
      <c r="B10" s="21"/>
      <c r="C10" s="2"/>
      <c r="D10" s="26" t="s">
        <v>16</v>
      </c>
      <c r="E10" s="27">
        <v>28643144326</v>
      </c>
      <c r="F10" s="27">
        <f t="shared" ref="F10:F43" si="0">G10-E10</f>
        <v>-701072511</v>
      </c>
      <c r="G10" s="27">
        <v>27942071815</v>
      </c>
      <c r="H10" s="27">
        <v>27948794545</v>
      </c>
      <c r="I10" s="27">
        <v>27927142505</v>
      </c>
      <c r="J10" s="27">
        <f t="shared" ref="J10:J43" si="1">G10-H10</f>
        <v>-6722730</v>
      </c>
      <c r="K10" s="2"/>
    </row>
    <row r="11" spans="1:11" ht="17.100000000000001" customHeight="1">
      <c r="A11" s="25">
        <v>1200</v>
      </c>
      <c r="B11" s="21"/>
      <c r="C11" s="2"/>
      <c r="D11" s="26" t="s">
        <v>17</v>
      </c>
      <c r="E11" s="27">
        <v>2744939819</v>
      </c>
      <c r="F11" s="27">
        <f t="shared" si="0"/>
        <v>-1638789689</v>
      </c>
      <c r="G11" s="27">
        <v>1106150130</v>
      </c>
      <c r="H11" s="27">
        <v>1103644121</v>
      </c>
      <c r="I11" s="27">
        <v>1104386788</v>
      </c>
      <c r="J11" s="27">
        <f t="shared" si="1"/>
        <v>2506009</v>
      </c>
      <c r="K11" s="2"/>
    </row>
    <row r="12" spans="1:11" ht="17.100000000000001" customHeight="1">
      <c r="A12" s="25">
        <v>1300</v>
      </c>
      <c r="B12" s="21"/>
      <c r="C12" s="2"/>
      <c r="D12" s="26" t="s">
        <v>18</v>
      </c>
      <c r="E12" s="27">
        <v>19547988005</v>
      </c>
      <c r="F12" s="27">
        <f t="shared" si="0"/>
        <v>54881595</v>
      </c>
      <c r="G12" s="27">
        <v>19602869600</v>
      </c>
      <c r="H12" s="27">
        <v>19602869167</v>
      </c>
      <c r="I12" s="27">
        <v>19602869145</v>
      </c>
      <c r="J12" s="27">
        <f t="shared" si="1"/>
        <v>433</v>
      </c>
      <c r="K12" s="2"/>
    </row>
    <row r="13" spans="1:11" ht="17.100000000000001" customHeight="1">
      <c r="A13" s="25">
        <v>1400</v>
      </c>
      <c r="B13" s="21"/>
      <c r="C13" s="2"/>
      <c r="D13" s="26" t="s">
        <v>19</v>
      </c>
      <c r="E13" s="27">
        <v>20849569933</v>
      </c>
      <c r="F13" s="27">
        <f t="shared" si="0"/>
        <v>596093086</v>
      </c>
      <c r="G13" s="27">
        <v>21445663019</v>
      </c>
      <c r="H13" s="27">
        <v>21447258082</v>
      </c>
      <c r="I13" s="27">
        <v>21445662118</v>
      </c>
      <c r="J13" s="27">
        <f t="shared" si="1"/>
        <v>-1595063</v>
      </c>
      <c r="K13" s="2"/>
    </row>
    <row r="14" spans="1:11" ht="17.100000000000001" customHeight="1">
      <c r="A14" s="25">
        <v>1500</v>
      </c>
      <c r="B14" s="21"/>
      <c r="C14" s="2"/>
      <c r="D14" s="26" t="s">
        <v>20</v>
      </c>
      <c r="E14" s="27">
        <v>80333714868</v>
      </c>
      <c r="F14" s="27">
        <f t="shared" si="0"/>
        <v>1568698617</v>
      </c>
      <c r="G14" s="27">
        <v>81902413485</v>
      </c>
      <c r="H14" s="27">
        <v>82722029404</v>
      </c>
      <c r="I14" s="27">
        <v>81919107556</v>
      </c>
      <c r="J14" s="27">
        <f t="shared" si="1"/>
        <v>-819615919</v>
      </c>
      <c r="K14" s="2"/>
    </row>
    <row r="15" spans="1:11" ht="17.100000000000001" customHeight="1">
      <c r="A15" s="25">
        <v>1700</v>
      </c>
      <c r="B15" s="21"/>
      <c r="C15" s="2"/>
      <c r="D15" s="26" t="s">
        <v>21</v>
      </c>
      <c r="E15" s="27">
        <v>16407394501</v>
      </c>
      <c r="F15" s="27">
        <f t="shared" si="0"/>
        <v>-63866481</v>
      </c>
      <c r="G15" s="27">
        <v>16343528020</v>
      </c>
      <c r="H15" s="27">
        <v>16343527958</v>
      </c>
      <c r="I15" s="27">
        <v>16343527957</v>
      </c>
      <c r="J15" s="27">
        <f t="shared" si="1"/>
        <v>62</v>
      </c>
      <c r="K15" s="2"/>
    </row>
    <row r="16" spans="1:11" ht="17.100000000000001" customHeight="1">
      <c r="A16" s="25"/>
      <c r="B16" s="21"/>
      <c r="C16" s="22" t="s">
        <v>22</v>
      </c>
      <c r="D16" s="23"/>
      <c r="E16" s="24">
        <f>SUM(E17:E22)</f>
        <v>56374247177</v>
      </c>
      <c r="F16" s="24">
        <f t="shared" si="0"/>
        <v>-4138359736</v>
      </c>
      <c r="G16" s="24">
        <f>SUM(G17:G22)</f>
        <v>52235887441</v>
      </c>
      <c r="H16" s="24">
        <f>SUM(H17:H22)</f>
        <v>52350312770</v>
      </c>
      <c r="I16" s="24">
        <f>SUM(I17:I22)</f>
        <v>52235887461</v>
      </c>
      <c r="J16" s="24">
        <f t="shared" si="1"/>
        <v>-114425329</v>
      </c>
      <c r="K16" s="2"/>
    </row>
    <row r="17" spans="1:11" ht="17.100000000000001" customHeight="1">
      <c r="A17" s="25">
        <v>2100</v>
      </c>
      <c r="B17" s="21"/>
      <c r="C17" s="2"/>
      <c r="D17" s="26" t="s">
        <v>23</v>
      </c>
      <c r="E17" s="27">
        <v>1993905097</v>
      </c>
      <c r="F17" s="27">
        <f t="shared" si="0"/>
        <v>-33719603</v>
      </c>
      <c r="G17" s="27">
        <v>1960185494</v>
      </c>
      <c r="H17" s="27">
        <v>2116638169</v>
      </c>
      <c r="I17" s="27">
        <v>1960185500</v>
      </c>
      <c r="J17" s="27">
        <f t="shared" si="1"/>
        <v>-156452675</v>
      </c>
      <c r="K17" s="2"/>
    </row>
    <row r="18" spans="1:11" ht="17.100000000000001" customHeight="1">
      <c r="A18" s="25">
        <v>2200</v>
      </c>
      <c r="B18" s="21"/>
      <c r="C18" s="2"/>
      <c r="D18" s="26" t="s">
        <v>24</v>
      </c>
      <c r="E18" s="27">
        <v>1881151071</v>
      </c>
      <c r="F18" s="27">
        <f t="shared" si="0"/>
        <v>75161206</v>
      </c>
      <c r="G18" s="27">
        <v>1956312277</v>
      </c>
      <c r="H18" s="27">
        <v>1960276617</v>
      </c>
      <c r="I18" s="27">
        <v>1956312274</v>
      </c>
      <c r="J18" s="27">
        <f t="shared" si="1"/>
        <v>-3964340</v>
      </c>
      <c r="K18" s="2"/>
    </row>
    <row r="19" spans="1:11" ht="17.100000000000001" customHeight="1">
      <c r="A19" s="25">
        <v>2500</v>
      </c>
      <c r="B19" s="21"/>
      <c r="C19" s="2"/>
      <c r="D19" s="26" t="s">
        <v>25</v>
      </c>
      <c r="E19" s="27">
        <v>50990615180</v>
      </c>
      <c r="F19" s="27">
        <f t="shared" si="0"/>
        <v>-6102347560</v>
      </c>
      <c r="G19" s="27">
        <v>44888267620</v>
      </c>
      <c r="H19" s="27">
        <v>44864817401</v>
      </c>
      <c r="I19" s="27">
        <v>44888267631</v>
      </c>
      <c r="J19" s="27">
        <f t="shared" si="1"/>
        <v>23450219</v>
      </c>
      <c r="K19" s="2"/>
    </row>
    <row r="20" spans="1:11" ht="17.100000000000001" customHeight="1">
      <c r="A20" s="25">
        <v>2600</v>
      </c>
      <c r="B20" s="21"/>
      <c r="C20" s="2"/>
      <c r="D20" s="26" t="s">
        <v>26</v>
      </c>
      <c r="E20" s="27">
        <v>1056071897</v>
      </c>
      <c r="F20" s="27">
        <f t="shared" si="0"/>
        <v>-68832678</v>
      </c>
      <c r="G20" s="27">
        <v>987239219</v>
      </c>
      <c r="H20" s="27">
        <v>992100814</v>
      </c>
      <c r="I20" s="27">
        <v>987239224</v>
      </c>
      <c r="J20" s="27">
        <f t="shared" si="1"/>
        <v>-4861595</v>
      </c>
      <c r="K20" s="2"/>
    </row>
    <row r="21" spans="1:11" ht="17.100000000000001" customHeight="1">
      <c r="A21" s="25">
        <v>2700</v>
      </c>
      <c r="B21" s="21"/>
      <c r="C21" s="2"/>
      <c r="D21" s="26" t="s">
        <v>27</v>
      </c>
      <c r="E21" s="27">
        <v>452003932</v>
      </c>
      <c r="F21" s="27">
        <f t="shared" si="0"/>
        <v>92954969</v>
      </c>
      <c r="G21" s="27">
        <v>544958901</v>
      </c>
      <c r="H21" s="27">
        <v>517561651</v>
      </c>
      <c r="I21" s="27">
        <v>544958902</v>
      </c>
      <c r="J21" s="27">
        <f t="shared" si="1"/>
        <v>27397250</v>
      </c>
      <c r="K21" s="2"/>
    </row>
    <row r="22" spans="1:11" ht="17.100000000000001" customHeight="1">
      <c r="A22" s="25">
        <v>2900</v>
      </c>
      <c r="B22" s="21"/>
      <c r="C22" s="2"/>
      <c r="D22" s="26" t="s">
        <v>28</v>
      </c>
      <c r="E22" s="27">
        <v>500000</v>
      </c>
      <c r="F22" s="27">
        <f t="shared" si="0"/>
        <v>1898423930</v>
      </c>
      <c r="G22" s="27">
        <v>1898923930</v>
      </c>
      <c r="H22" s="27">
        <v>1898918118</v>
      </c>
      <c r="I22" s="27">
        <v>1898923930</v>
      </c>
      <c r="J22" s="27">
        <f t="shared" si="1"/>
        <v>5812</v>
      </c>
      <c r="K22" s="2"/>
    </row>
    <row r="23" spans="1:11" ht="17.100000000000001" customHeight="1">
      <c r="A23" s="25"/>
      <c r="B23" s="21"/>
      <c r="C23" s="22" t="s">
        <v>29</v>
      </c>
      <c r="D23" s="23"/>
      <c r="E23" s="24">
        <f>SUM(E24:E32)</f>
        <v>26990325568</v>
      </c>
      <c r="F23" s="24">
        <f t="shared" si="0"/>
        <v>-3212879342</v>
      </c>
      <c r="G23" s="24">
        <f>SUM(G24:G32)</f>
        <v>23777446226</v>
      </c>
      <c r="H23" s="24">
        <f>SUM(H24:H32)</f>
        <v>32469870527</v>
      </c>
      <c r="I23" s="24">
        <f>SUM(I24:I32)</f>
        <v>24914966832</v>
      </c>
      <c r="J23" s="24">
        <f t="shared" si="1"/>
        <v>-8692424301</v>
      </c>
      <c r="K23" s="2"/>
    </row>
    <row r="24" spans="1:11" ht="17.100000000000001" customHeight="1">
      <c r="A24" s="25">
        <v>3100</v>
      </c>
      <c r="B24" s="21"/>
      <c r="C24" s="2"/>
      <c r="D24" s="26" t="s">
        <v>30</v>
      </c>
      <c r="E24" s="27">
        <v>7146408914</v>
      </c>
      <c r="F24" s="27">
        <f t="shared" si="0"/>
        <v>-2488067038</v>
      </c>
      <c r="G24" s="27">
        <v>4658341876</v>
      </c>
      <c r="H24" s="27">
        <v>4657679903</v>
      </c>
      <c r="I24" s="27">
        <v>4658341890</v>
      </c>
      <c r="J24" s="27">
        <f t="shared" si="1"/>
        <v>661973</v>
      </c>
      <c r="K24" s="2"/>
    </row>
    <row r="25" spans="1:11" ht="17.100000000000001" customHeight="1">
      <c r="A25" s="25">
        <v>3200</v>
      </c>
      <c r="B25" s="21"/>
      <c r="C25" s="2"/>
      <c r="D25" s="26" t="s">
        <v>31</v>
      </c>
      <c r="E25" s="27">
        <v>869082503</v>
      </c>
      <c r="F25" s="27">
        <f t="shared" si="0"/>
        <v>177598687</v>
      </c>
      <c r="G25" s="27">
        <v>1046681190</v>
      </c>
      <c r="H25" s="27">
        <v>1048063572</v>
      </c>
      <c r="I25" s="27">
        <v>1046681187</v>
      </c>
      <c r="J25" s="27">
        <f t="shared" si="1"/>
        <v>-1382382</v>
      </c>
      <c r="K25" s="2"/>
    </row>
    <row r="26" spans="1:11" ht="17.100000000000001" customHeight="1">
      <c r="A26" s="25">
        <v>3300</v>
      </c>
      <c r="B26" s="21"/>
      <c r="C26" s="2"/>
      <c r="D26" s="26" t="s">
        <v>32</v>
      </c>
      <c r="E26" s="27">
        <v>17648808110</v>
      </c>
      <c r="F26" s="27">
        <f t="shared" si="0"/>
        <v>-1005299502</v>
      </c>
      <c r="G26" s="27">
        <v>16643508608</v>
      </c>
      <c r="H26" s="27">
        <v>16654228508</v>
      </c>
      <c r="I26" s="27">
        <v>16643509412</v>
      </c>
      <c r="J26" s="27">
        <f t="shared" si="1"/>
        <v>-10719900</v>
      </c>
      <c r="K26" s="2"/>
    </row>
    <row r="27" spans="1:11" ht="17.100000000000001" customHeight="1">
      <c r="A27" s="25">
        <v>3400</v>
      </c>
      <c r="B27" s="21"/>
      <c r="C27" s="2"/>
      <c r="D27" s="26" t="s">
        <v>33</v>
      </c>
      <c r="E27" s="27">
        <v>1548988352</v>
      </c>
      <c r="F27" s="27">
        <f t="shared" si="0"/>
        <v>-173581631</v>
      </c>
      <c r="G27" s="27">
        <v>1375406721</v>
      </c>
      <c r="H27" s="27">
        <v>1361302126</v>
      </c>
      <c r="I27" s="27">
        <v>1375406715</v>
      </c>
      <c r="J27" s="27">
        <f t="shared" si="1"/>
        <v>14104595</v>
      </c>
      <c r="K27" s="2"/>
    </row>
    <row r="28" spans="1:11" ht="17.100000000000001" customHeight="1">
      <c r="A28" s="25">
        <v>3500</v>
      </c>
      <c r="B28" s="21"/>
      <c r="C28" s="2"/>
      <c r="D28" s="26" t="s">
        <v>34</v>
      </c>
      <c r="E28" s="27">
        <v>5326231549</v>
      </c>
      <c r="F28" s="27">
        <f t="shared" si="0"/>
        <v>316738703</v>
      </c>
      <c r="G28" s="27">
        <v>5642970252</v>
      </c>
      <c r="H28" s="27">
        <v>5677225283</v>
      </c>
      <c r="I28" s="27">
        <v>5642970248</v>
      </c>
      <c r="J28" s="27">
        <f t="shared" si="1"/>
        <v>-34255031</v>
      </c>
      <c r="K28" s="2"/>
    </row>
    <row r="29" spans="1:11" ht="17.100000000000001" customHeight="1">
      <c r="A29" s="25">
        <v>3600</v>
      </c>
      <c r="B29" s="21"/>
      <c r="C29" s="2"/>
      <c r="D29" s="26" t="s">
        <v>35</v>
      </c>
      <c r="E29" s="27">
        <v>562236054</v>
      </c>
      <c r="F29" s="27">
        <f t="shared" si="0"/>
        <v>-22357414</v>
      </c>
      <c r="G29" s="27">
        <v>539878640</v>
      </c>
      <c r="H29" s="27">
        <v>539901532</v>
      </c>
      <c r="I29" s="27">
        <v>539878640</v>
      </c>
      <c r="J29" s="27">
        <f t="shared" si="1"/>
        <v>-22892</v>
      </c>
      <c r="K29" s="2"/>
    </row>
    <row r="30" spans="1:11" ht="17.100000000000001" customHeight="1">
      <c r="A30" s="25">
        <v>3700</v>
      </c>
      <c r="B30" s="21"/>
      <c r="C30" s="2"/>
      <c r="D30" s="26" t="s">
        <v>36</v>
      </c>
      <c r="E30" s="27">
        <v>2109661634</v>
      </c>
      <c r="F30" s="27">
        <f t="shared" si="0"/>
        <v>-210733401</v>
      </c>
      <c r="G30" s="27">
        <v>1898928233</v>
      </c>
      <c r="H30" s="27">
        <v>1899678136</v>
      </c>
      <c r="I30" s="27">
        <v>1898927425</v>
      </c>
      <c r="J30" s="27">
        <f t="shared" si="1"/>
        <v>-749903</v>
      </c>
      <c r="K30" s="2"/>
    </row>
    <row r="31" spans="1:11" ht="17.100000000000001" customHeight="1">
      <c r="A31" s="25">
        <v>3800</v>
      </c>
      <c r="B31" s="21"/>
      <c r="C31" s="2"/>
      <c r="D31" s="26" t="s">
        <v>37</v>
      </c>
      <c r="E31" s="27">
        <v>95006047</v>
      </c>
      <c r="F31" s="27">
        <f t="shared" si="0"/>
        <v>-12444127</v>
      </c>
      <c r="G31" s="27">
        <v>82561920</v>
      </c>
      <c r="H31" s="27">
        <v>82549613</v>
      </c>
      <c r="I31" s="27">
        <v>82561921</v>
      </c>
      <c r="J31" s="27">
        <f t="shared" si="1"/>
        <v>12307</v>
      </c>
      <c r="K31" s="2"/>
    </row>
    <row r="32" spans="1:11" ht="17.100000000000001" customHeight="1">
      <c r="A32" s="25">
        <v>3900</v>
      </c>
      <c r="B32" s="21"/>
      <c r="C32" s="2"/>
      <c r="D32" s="26" t="s">
        <v>38</v>
      </c>
      <c r="E32" s="27">
        <v>-8316097595</v>
      </c>
      <c r="F32" s="27">
        <f t="shared" si="0"/>
        <v>205266381</v>
      </c>
      <c r="G32" s="27">
        <v>-8110831214</v>
      </c>
      <c r="H32" s="27">
        <v>549241854</v>
      </c>
      <c r="I32" s="27">
        <v>-6973310606</v>
      </c>
      <c r="J32" s="27">
        <f t="shared" si="1"/>
        <v>-8660073068</v>
      </c>
      <c r="K32" s="2"/>
    </row>
    <row r="33" spans="1:11" ht="17.100000000000001" customHeight="1">
      <c r="A33" s="25"/>
      <c r="B33" s="21"/>
      <c r="C33" s="22" t="s">
        <v>39</v>
      </c>
      <c r="D33" s="23"/>
      <c r="E33" s="24">
        <f>SUM(E34:E35)</f>
        <v>287429710593</v>
      </c>
      <c r="F33" s="24">
        <f t="shared" si="0"/>
        <v>18953188538</v>
      </c>
      <c r="G33" s="24">
        <f>SUM(G34:G35)</f>
        <v>306382899131</v>
      </c>
      <c r="H33" s="24">
        <f>SUM(H34:H35)</f>
        <v>306652265245</v>
      </c>
      <c r="I33" s="24">
        <f>SUM(I34:I35)</f>
        <v>306114531085</v>
      </c>
      <c r="J33" s="24">
        <f t="shared" si="1"/>
        <v>-269366114</v>
      </c>
      <c r="K33" s="2"/>
    </row>
    <row r="34" spans="1:11" ht="17.100000000000001" customHeight="1">
      <c r="A34" s="25">
        <v>4500</v>
      </c>
      <c r="B34" s="21"/>
      <c r="C34" s="2"/>
      <c r="D34" s="26" t="s">
        <v>40</v>
      </c>
      <c r="E34" s="27">
        <v>287397660593</v>
      </c>
      <c r="F34" s="27">
        <f t="shared" si="0"/>
        <v>18966738538</v>
      </c>
      <c r="G34" s="27">
        <v>306364399131</v>
      </c>
      <c r="H34" s="27">
        <v>306633765245</v>
      </c>
      <c r="I34" s="27">
        <v>306096031085</v>
      </c>
      <c r="J34" s="27">
        <f t="shared" si="1"/>
        <v>-269366114</v>
      </c>
      <c r="K34" s="2"/>
    </row>
    <row r="35" spans="1:11" ht="17.100000000000001" customHeight="1">
      <c r="A35" s="25" t="s">
        <v>41</v>
      </c>
      <c r="B35" s="21"/>
      <c r="C35" s="2"/>
      <c r="D35" s="26" t="s">
        <v>42</v>
      </c>
      <c r="E35" s="27">
        <v>32050000</v>
      </c>
      <c r="F35" s="27">
        <f t="shared" si="0"/>
        <v>-13550000</v>
      </c>
      <c r="G35" s="27">
        <v>18500000</v>
      </c>
      <c r="H35" s="27">
        <v>18500000</v>
      </c>
      <c r="I35" s="27">
        <v>18500000</v>
      </c>
      <c r="J35" s="27">
        <f t="shared" si="1"/>
        <v>0</v>
      </c>
      <c r="K35" s="2"/>
    </row>
    <row r="36" spans="1:11" ht="17.100000000000001" customHeight="1">
      <c r="A36" s="25"/>
      <c r="B36" s="21"/>
      <c r="C36" s="22" t="s">
        <v>43</v>
      </c>
      <c r="D36" s="23"/>
      <c r="E36" s="24">
        <f>SUM(E37:E40)</f>
        <v>3500910397</v>
      </c>
      <c r="F36" s="24">
        <f t="shared" si="0"/>
        <v>62234635</v>
      </c>
      <c r="G36" s="24">
        <f>SUM(G37:G40)</f>
        <v>3563145032</v>
      </c>
      <c r="H36" s="24">
        <f>SUM(H37:H40)</f>
        <v>3549619981</v>
      </c>
      <c r="I36" s="24">
        <f>SUM(I37:I40)</f>
        <v>2967078186</v>
      </c>
      <c r="J36" s="24">
        <f t="shared" si="1"/>
        <v>13525051</v>
      </c>
      <c r="K36" s="2"/>
    </row>
    <row r="37" spans="1:11" ht="17.100000000000001" customHeight="1">
      <c r="A37" s="25">
        <v>5100</v>
      </c>
      <c r="B37" s="21"/>
      <c r="C37" s="2"/>
      <c r="D37" s="26" t="s">
        <v>44</v>
      </c>
      <c r="E37" s="27">
        <v>108081263</v>
      </c>
      <c r="F37" s="27">
        <f t="shared" si="0"/>
        <v>412066242</v>
      </c>
      <c r="G37" s="27">
        <v>520147505</v>
      </c>
      <c r="H37" s="27">
        <v>520178102</v>
      </c>
      <c r="I37" s="27">
        <v>475392733</v>
      </c>
      <c r="J37" s="27">
        <f t="shared" si="1"/>
        <v>-30597</v>
      </c>
      <c r="K37" s="2"/>
    </row>
    <row r="38" spans="1:11" ht="17.100000000000001" customHeight="1">
      <c r="A38" s="25">
        <v>5200</v>
      </c>
      <c r="B38" s="21"/>
      <c r="C38" s="2"/>
      <c r="D38" s="26" t="s">
        <v>45</v>
      </c>
      <c r="E38" s="27">
        <v>3158949</v>
      </c>
      <c r="F38" s="27">
        <f t="shared" si="0"/>
        <v>-2988208</v>
      </c>
      <c r="G38" s="27">
        <v>170741</v>
      </c>
      <c r="H38" s="27">
        <v>170741</v>
      </c>
      <c r="I38" s="27">
        <v>52063</v>
      </c>
      <c r="J38" s="27">
        <f t="shared" si="1"/>
        <v>0</v>
      </c>
      <c r="K38" s="2"/>
    </row>
    <row r="39" spans="1:11" ht="17.100000000000001" customHeight="1">
      <c r="A39" s="25">
        <v>5300</v>
      </c>
      <c r="B39" s="21"/>
      <c r="C39" s="2"/>
      <c r="D39" s="26" t="s">
        <v>46</v>
      </c>
      <c r="E39" s="27">
        <v>2384200734</v>
      </c>
      <c r="F39" s="27">
        <f t="shared" si="0"/>
        <v>249142600</v>
      </c>
      <c r="G39" s="27">
        <v>2633343334</v>
      </c>
      <c r="H39" s="27">
        <v>2619787695</v>
      </c>
      <c r="I39" s="27">
        <v>2082247229</v>
      </c>
      <c r="J39" s="27">
        <f t="shared" si="1"/>
        <v>13555639</v>
      </c>
      <c r="K39" s="2"/>
    </row>
    <row r="40" spans="1:11" ht="17.100000000000001" customHeight="1">
      <c r="A40" s="25">
        <v>5600</v>
      </c>
      <c r="B40" s="21"/>
      <c r="C40" s="2"/>
      <c r="D40" s="26" t="s">
        <v>47</v>
      </c>
      <c r="E40" s="27">
        <v>1005469451</v>
      </c>
      <c r="F40" s="27">
        <f t="shared" si="0"/>
        <v>-595985999</v>
      </c>
      <c r="G40" s="27">
        <v>409483452</v>
      </c>
      <c r="H40" s="27">
        <v>409483443</v>
      </c>
      <c r="I40" s="27">
        <v>409386161</v>
      </c>
      <c r="J40" s="27">
        <f t="shared" si="1"/>
        <v>9</v>
      </c>
      <c r="K40" s="2"/>
    </row>
    <row r="41" spans="1:11" ht="17.100000000000001" customHeight="1">
      <c r="A41" s="25"/>
      <c r="B41" s="21"/>
      <c r="C41" s="22" t="s">
        <v>48</v>
      </c>
      <c r="D41" s="23"/>
      <c r="E41" s="24">
        <f>E42</f>
        <v>1499089603</v>
      </c>
      <c r="F41" s="24">
        <f t="shared" si="0"/>
        <v>298698797</v>
      </c>
      <c r="G41" s="24">
        <f>G42</f>
        <v>1797788400</v>
      </c>
      <c r="H41" s="24">
        <f>H42</f>
        <v>1662782356</v>
      </c>
      <c r="I41" s="24">
        <f>I42</f>
        <v>1797775496</v>
      </c>
      <c r="J41" s="24">
        <f t="shared" si="1"/>
        <v>135006044</v>
      </c>
      <c r="K41" s="2"/>
    </row>
    <row r="42" spans="1:11" ht="17.100000000000001" customHeight="1">
      <c r="A42" s="25">
        <v>6200</v>
      </c>
      <c r="B42" s="21"/>
      <c r="C42" s="2"/>
      <c r="D42" s="26" t="s">
        <v>49</v>
      </c>
      <c r="E42" s="27">
        <v>1499089603</v>
      </c>
      <c r="F42" s="27">
        <f t="shared" si="0"/>
        <v>298698797</v>
      </c>
      <c r="G42" s="27">
        <v>1797788400</v>
      </c>
      <c r="H42" s="27">
        <v>1662782356</v>
      </c>
      <c r="I42" s="27">
        <v>1797775496</v>
      </c>
      <c r="J42" s="27">
        <f t="shared" si="1"/>
        <v>135006044</v>
      </c>
      <c r="K42" s="2"/>
    </row>
    <row r="43" spans="1:11" ht="21.95" customHeight="1" thickBot="1">
      <c r="A43" s="1"/>
      <c r="B43" s="28" t="s">
        <v>50</v>
      </c>
      <c r="C43" s="29"/>
      <c r="D43" s="30"/>
      <c r="E43" s="31">
        <f>E41+E36+E33+E23+E16+E9</f>
        <v>544321034790</v>
      </c>
      <c r="F43" s="31">
        <f t="shared" si="0"/>
        <v>11778827509</v>
      </c>
      <c r="G43" s="31">
        <f>G41+G36+G33+G23+G16+G9</f>
        <v>556099862299</v>
      </c>
      <c r="H43" s="31">
        <f>H41+H36+H33+H23+H16+H9</f>
        <v>565852974156</v>
      </c>
      <c r="I43" s="31">
        <f>I41+I36+I33+I23+I16+I9</f>
        <v>556372935129</v>
      </c>
      <c r="J43" s="31">
        <f t="shared" si="1"/>
        <v>-9753111857</v>
      </c>
      <c r="K43" s="2"/>
    </row>
    <row r="44" spans="1:11" ht="19.5" customHeight="1">
      <c r="A44" s="1"/>
      <c r="B44" s="32" t="s">
        <v>51</v>
      </c>
      <c r="C44" s="32"/>
      <c r="D44" s="32"/>
      <c r="E44" s="32"/>
      <c r="F44" s="32"/>
      <c r="G44" s="32"/>
      <c r="H44" s="32"/>
      <c r="I44" s="32"/>
      <c r="J44" s="32"/>
      <c r="K44" s="2"/>
    </row>
    <row r="45" spans="1:11" ht="41.1" customHeight="1">
      <c r="A45" s="1"/>
      <c r="B45" s="2"/>
      <c r="C45" s="33" t="s">
        <v>52</v>
      </c>
      <c r="D45" s="33"/>
      <c r="E45" s="33"/>
      <c r="F45" s="33"/>
      <c r="G45" s="33"/>
      <c r="H45" s="33"/>
      <c r="I45" s="33"/>
      <c r="J45" s="33"/>
      <c r="K45" s="2"/>
    </row>
    <row r="46" spans="1:11" ht="30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4">
    <mergeCell ref="B44:J44"/>
    <mergeCell ref="C45:J45"/>
    <mergeCell ref="C16:D16"/>
    <mergeCell ref="C23:D23"/>
    <mergeCell ref="C33:D33"/>
    <mergeCell ref="C36:D36"/>
    <mergeCell ref="C41:D41"/>
    <mergeCell ref="B43:D43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5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EAEP_OBJGASTO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2019-12-04T19:58:32Z</dcterms:created>
  <dcterms:modified xsi:type="dcterms:W3CDTF">2019-12-04T19:58:47Z</dcterms:modified>
</cp:coreProperties>
</file>